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pZOKewC10rogmoVzbrL+BM/lqkABd8Q4ZMqbxZi6jQgIBvbv9fR9OESimTpJxvqCetWek8Wzev9xuGo7MZ+mlw==" workbookSaltValue="fRZAWAEJmb3YYtWI2N7SYg==" workbookSpinCount="100000" lockStructure="1"/>
  <bookViews>
    <workbookView windowWidth="27952" windowHeight="12375"/>
  </bookViews>
  <sheets>
    <sheet name="2025年收支汇总表" sheetId="3" r:id="rId1"/>
    <sheet name="2025年支出明细" sheetId="1" r:id="rId2"/>
    <sheet name="2025年个人垫付现金支出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<sst xmlns="http://schemas.openxmlformats.org/spreadsheetml/2006/main" count="314" uniqueCount="187">
  <si>
    <t xml:space="preserve">2025年小区收支汇总表（公共账目部分）
</t>
  </si>
  <si>
    <t>项目</t>
  </si>
  <si>
    <t>行次</t>
  </si>
  <si>
    <t>本年金额</t>
  </si>
  <si>
    <t>对应支出明细项</t>
  </si>
  <si>
    <t>一、收入（2+3+4+5）</t>
  </si>
  <si>
    <t>地上车位费</t>
  </si>
  <si>
    <t>地库车位费</t>
  </si>
  <si>
    <t>公共租金</t>
  </si>
  <si>
    <t>其他收入：公共能耗赔款（雨污分流施工队水电费）</t>
  </si>
  <si>
    <t>减：税金</t>
  </si>
  <si>
    <t>支出3</t>
  </si>
  <si>
    <t>物业管理费支出</t>
  </si>
  <si>
    <t>支出9</t>
  </si>
  <si>
    <t>成本：</t>
  </si>
  <si>
    <t>监控费用</t>
  </si>
  <si>
    <t>支出7</t>
  </si>
  <si>
    <t>消防支出</t>
  </si>
  <si>
    <t>支出8</t>
  </si>
  <si>
    <t>工程费用</t>
  </si>
  <si>
    <t>支出11</t>
  </si>
  <si>
    <t>小区零星工程</t>
  </si>
  <si>
    <t>支出10</t>
  </si>
  <si>
    <t>管理费用：工资51032，审计5000，办公用品4254.79</t>
  </si>
  <si>
    <t>支出4
支出5
支出6</t>
  </si>
  <si>
    <t>财务费用（16-15）</t>
  </si>
  <si>
    <t>利息收入</t>
  </si>
  <si>
    <t>微信、银行转账手续费，信息费，信息变更等</t>
  </si>
  <si>
    <t>支出1
支出2</t>
  </si>
  <si>
    <t>二、营业利润（亏损以“-”号填列）（1-6-7-8-13-14）</t>
  </si>
  <si>
    <t>小区公共账户资金结余情况</t>
  </si>
  <si>
    <t>2024年年度结余</t>
  </si>
  <si>
    <t>包含物业服务保证金10万元</t>
  </si>
  <si>
    <t>截止2025年12月31日小区公共账户结余</t>
  </si>
  <si>
    <t>依云城邦业主委员会
2026年2月11日</t>
  </si>
  <si>
    <t>依云城邦小区2025年支出明细</t>
  </si>
  <si>
    <t>项目内容</t>
  </si>
  <si>
    <t>金额</t>
  </si>
  <si>
    <t>单位</t>
  </si>
  <si>
    <t>备注</t>
  </si>
  <si>
    <t>银行账户日常费用</t>
  </si>
  <si>
    <t>汇款手续费</t>
  </si>
  <si>
    <t>单位信息变更及K宝费用</t>
  </si>
  <si>
    <t>短信费</t>
  </si>
  <si>
    <t>网银服务费</t>
  </si>
  <si>
    <t>支出1</t>
  </si>
  <si>
    <t>公共微信收款手续费</t>
  </si>
  <si>
    <t>支出2</t>
  </si>
  <si>
    <t>二维码收款产生的手续费</t>
  </si>
  <si>
    <t>税费</t>
  </si>
  <si>
    <t>退税240+40245.5+240=40725.5</t>
  </si>
  <si>
    <t xml:space="preserve">税费 </t>
  </si>
  <si>
    <t>所得税</t>
  </si>
  <si>
    <t>业委会内勤与会计工资</t>
  </si>
  <si>
    <t>刘红兰工资</t>
  </si>
  <si>
    <t>刘红兰+王高琴工资</t>
  </si>
  <si>
    <t>支出4</t>
  </si>
  <si>
    <t>财务审计审计费用</t>
  </si>
  <si>
    <t>支出5</t>
  </si>
  <si>
    <t>中唯诚会计事务所</t>
  </si>
  <si>
    <t>日常办公费用</t>
  </si>
  <si>
    <t>支出6</t>
  </si>
  <si>
    <t>票据纸张等</t>
  </si>
  <si>
    <t>监控维修恢复费用</t>
  </si>
  <si>
    <t>监控质保金</t>
  </si>
  <si>
    <t>扬子江津开集团</t>
  </si>
  <si>
    <t xml:space="preserve">监控尾款 </t>
  </si>
  <si>
    <t>一期监控质保金</t>
  </si>
  <si>
    <t>扬子津城市服务</t>
  </si>
  <si>
    <t>众邦弱电工程</t>
  </si>
  <si>
    <t>诺泽网络科技</t>
  </si>
  <si>
    <t>监控维修</t>
  </si>
  <si>
    <t>工程（监控）</t>
  </si>
  <si>
    <t>监控质保金（尾款）</t>
  </si>
  <si>
    <t>消防工程修缮维护</t>
  </si>
  <si>
    <t>消防维修</t>
  </si>
  <si>
    <t>顾建军</t>
  </si>
  <si>
    <t>一期地库泵房消防泵A漏水，21栋楼顶消防栓爆裂</t>
  </si>
  <si>
    <t>安杰消防</t>
  </si>
  <si>
    <t>地库泵房两台喷淋泵一启动就漏水使用龙门架将电机吊起，更换密封圈。</t>
  </si>
  <si>
    <t>立安机电</t>
  </si>
  <si>
    <t>消防管道老化，更换阀门</t>
  </si>
  <si>
    <t>消火栓栓头、泵房管道老化部位维修</t>
  </si>
  <si>
    <t>消防日常维修维护</t>
  </si>
  <si>
    <t>华伟劳务公司</t>
  </si>
  <si>
    <t>前物业公司消防维修工程尾款</t>
  </si>
  <si>
    <t>消防维修检测报告</t>
  </si>
  <si>
    <t>消防维修第三方检测</t>
  </si>
  <si>
    <t>消防器材</t>
  </si>
  <si>
    <t>邗江区鸿浩机械配件经销部</t>
  </si>
  <si>
    <t>购买地库消防水带卷盘</t>
  </si>
  <si>
    <t>居安防火技术</t>
  </si>
  <si>
    <t>购买灭火器</t>
  </si>
  <si>
    <t>陈慧</t>
  </si>
  <si>
    <t>工程（消防设施修缮）</t>
  </si>
  <si>
    <t>春松公司</t>
  </si>
  <si>
    <t>消防设施修缮尾款</t>
  </si>
  <si>
    <t>小区车位租金和公共收益管理费</t>
  </si>
  <si>
    <t>车位公共房屋管理费</t>
  </si>
  <si>
    <t>8月</t>
  </si>
  <si>
    <t>9-12月</t>
  </si>
  <si>
    <t>1-3月</t>
  </si>
  <si>
    <t>4-6月</t>
  </si>
  <si>
    <t>7月</t>
  </si>
  <si>
    <t>小区公共部位维修（物业公司负责，维修金额超出合同约定的零星维修金额，由公共收益承担此部分费用）</t>
  </si>
  <si>
    <t>小区维修</t>
  </si>
  <si>
    <t>李梅</t>
  </si>
  <si>
    <t>院墙栏杆腐烂部分维修</t>
  </si>
  <si>
    <t>北区门禁维修</t>
  </si>
  <si>
    <t>洁思俊商贸</t>
  </si>
  <si>
    <t>采购垃圾桶盖费用</t>
  </si>
  <si>
    <t>购买堵漏王材料</t>
  </si>
  <si>
    <t>68号楼和临停场道闸网络维修恢复，重新放光缆电源</t>
  </si>
  <si>
    <t>采购防水涂料</t>
  </si>
  <si>
    <t>荣凌泰防水维修</t>
  </si>
  <si>
    <t>防水维修</t>
  </si>
  <si>
    <t>徐建鹏</t>
  </si>
  <si>
    <t>地库出新油漆质保金退还</t>
  </si>
  <si>
    <t>苏云东</t>
  </si>
  <si>
    <t>南区长廊漏水维修改造，加排水管</t>
  </si>
  <si>
    <t>采购玻璃胶</t>
  </si>
  <si>
    <t>68号楼地库停车位改造和恢复照明</t>
  </si>
  <si>
    <t>消防烟感温感手报等日常维修</t>
  </si>
  <si>
    <t>12栋和13栋室外消火栓维修</t>
  </si>
  <si>
    <t>小区维修（现金）</t>
  </si>
  <si>
    <t>小区工程</t>
  </si>
  <si>
    <t>工程</t>
  </si>
  <si>
    <t>扬州制博盛市政工程有限公司</t>
  </si>
  <si>
    <t>化粪池吸污尾款</t>
  </si>
  <si>
    <t>绿化工程</t>
  </si>
  <si>
    <t>扬州绿园花木工程有限公司</t>
  </si>
  <si>
    <t>绿化工程进度款</t>
  </si>
  <si>
    <t>三星电梯</t>
  </si>
  <si>
    <t>电梯维保费</t>
  </si>
  <si>
    <t xml:space="preserve">工程 </t>
  </si>
  <si>
    <t>23年污水管疏通质保金</t>
  </si>
  <si>
    <t>扬州津开</t>
  </si>
  <si>
    <t>地库顶部更换安装灯管亮化恢复</t>
  </si>
  <si>
    <t>汽车库伸缩缝加装引流槽</t>
  </si>
  <si>
    <t>景观池加引流管道，从南区门口小河接入北区池塘</t>
  </si>
  <si>
    <t>临停场加装汽车限位器</t>
  </si>
  <si>
    <t>卜延兵</t>
  </si>
  <si>
    <t>防火门刷油漆费用</t>
  </si>
  <si>
    <t>地库污水泵维修更换</t>
  </si>
  <si>
    <t>自行车库水泵维修更换</t>
  </si>
  <si>
    <t>小区公共维修工程尾款</t>
  </si>
  <si>
    <t>物业服务保证金</t>
  </si>
  <si>
    <t>支出12</t>
  </si>
  <si>
    <t>扬子津城市服务集团</t>
  </si>
  <si>
    <t>物业公司预缴保证金退回</t>
  </si>
  <si>
    <t>合计支出</t>
  </si>
  <si>
    <t>如果对以上信息有疑问，可以到业委会办公室查看对应凭证。</t>
  </si>
  <si>
    <t>日常个人垫付报销支出</t>
  </si>
  <si>
    <t>经办人</t>
  </si>
  <si>
    <t>打款月份</t>
  </si>
  <si>
    <t>刘红兰</t>
  </si>
  <si>
    <t>6月</t>
  </si>
  <si>
    <t>办公费：纸等</t>
  </si>
  <si>
    <t>陈小峰</t>
  </si>
  <si>
    <t>1月</t>
  </si>
  <si>
    <t>4月</t>
  </si>
  <si>
    <t>办公费</t>
  </si>
  <si>
    <t>何军</t>
  </si>
  <si>
    <t>3月</t>
  </si>
  <si>
    <t>小区维修（吊大绳）</t>
  </si>
  <si>
    <t>办公费：档案盒</t>
  </si>
  <si>
    <t>2月</t>
  </si>
  <si>
    <t>小区维修（电梯）</t>
  </si>
  <si>
    <t>吴喜</t>
  </si>
  <si>
    <t>小区维修（五金配件）</t>
  </si>
  <si>
    <t>谷昌瑞</t>
  </si>
  <si>
    <t>屋面消防水箱，业委会采购保温棉，物业施工。
电梯加装ups电源，业委会采购电源线，物业施工。</t>
  </si>
  <si>
    <t>小区维修（挖机、吊大绳等超过合同约定的零星维项目）</t>
  </si>
  <si>
    <t>小区维修（防水防火物品，长椅等）</t>
  </si>
  <si>
    <t>1、为满足电梯检验，小区78部电梯增加UPS后备电源，由业委会采购ups、电源线等材料，物业电工负责安装。
2、楼顶消防水箱管道增加保温棉，由业委会采购材料，物业对部分管路施工，涉及危险部位由物业负责找专人施工。
3、监控室电视机被撞坏，业委会先购买一台新的，费用从物业管理费已扣除，实际电视机费用由物业公司承担。</t>
  </si>
  <si>
    <t>11月</t>
  </si>
  <si>
    <t>王高琴</t>
  </si>
  <si>
    <t>12月</t>
  </si>
  <si>
    <t>9月</t>
  </si>
  <si>
    <t>临停场勘测费用</t>
  </si>
  <si>
    <t>吊大绳</t>
  </si>
  <si>
    <t>小区网络年费备用金</t>
  </si>
  <si>
    <t>办公费:网费（3条电信宽带，监控、业委会办公室和门岗道闸）</t>
  </si>
  <si>
    <t>10月</t>
  </si>
  <si>
    <t>总计</t>
  </si>
  <si>
    <t>对应支出明细中支出6和支出10现金部分</t>
  </si>
  <si>
    <t>如果对以上信息有疑问，可以到业委会办公室查看对应凭证，小区维修是超出物业合同约定的零星维修部分。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</si>
</sst>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4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5" borderId="11">
      <alignment vertical="center"/>
    </xf>
    <xf numFmtId="0" fontId="22" fillId="6" borderId="12">
      <alignment vertical="center"/>
    </xf>
    <xf numFmtId="0" fontId="23" fillId="6" borderId="11">
      <alignment vertical="center"/>
    </xf>
    <xf numFmtId="0" fontId="24" fillId="7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0" fillId="34" borderId="0">
      <alignment vertical="center"/>
    </xf>
  </cellStyleXfs>
  <cellXfs count="54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center" vertical="center" shrinkToFit="1"/>
    </xf>
    <xf numFmtId="4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center" vertical="center" shrinkToFit="1"/>
    </xf>
    <xf numFmtId="4" fontId="12" fillId="0" borderId="1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shrinkToFit="1"/>
    </xf>
    <xf numFmtId="2" fontId="11" fillId="0" borderId="1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748030</xdr:colOff>
      <xdr:row>19</xdr:row>
      <xdr:rowOff>191135</xdr:rowOff>
    </xdr:from>
    <xdr:to>
      <xdr:col>3</xdr:col>
      <xdr:colOff>2066925</xdr:colOff>
      <xdr:row>26</xdr:row>
      <xdr:rowOff>128270</xdr:rowOff>
    </xdr:to>
    <xdr:pic>
      <xdr:nvPicPr>
        <xdr:cNvPr id="2" name="图片 1" descr="业委会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8515" y="4356735"/>
          <a:ext cx="1318895" cy="1321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H20" sqref="H20"/>
    </sheetView>
  </sheetViews>
  <sheetFormatPr defaultColWidth="9" defaultRowHeight="13.5"/>
  <cols>
    <col min="1" max="1" width="46.7345132743363" customWidth="1"/>
    <col min="2" max="2" width="22.4424778761062" customWidth="1"/>
    <col min="3" max="3" width="38" style="30" customWidth="1"/>
    <col min="4" max="4" width="39.4424778761062" customWidth="1"/>
  </cols>
  <sheetData>
    <row r="1" ht="15.75" spans="1:15">
      <c r="A1" s="31" t="s">
        <v>0</v>
      </c>
      <c r="B1" s="32"/>
      <c r="C1" s="32"/>
      <c r="D1" s="33"/>
    </row>
    <row r="2" spans="1:15">
      <c r="A2" s="34" t="s">
        <v>1</v>
      </c>
      <c r="B2" s="34" t="s">
        <v>2</v>
      </c>
      <c r="C2" s="34" t="s">
        <v>3</v>
      </c>
      <c r="D2" s="34" t="s">
        <v>4</v>
      </c>
    </row>
    <row r="3" spans="1:15">
      <c r="A3" s="35" t="s">
        <v>5</v>
      </c>
      <c r="B3" s="36">
        <v>1</v>
      </c>
      <c r="C3" s="37">
        <f>C4+C5+C6+C7</f>
        <v>1340248.5</v>
      </c>
      <c r="D3" s="38"/>
    </row>
    <row r="4" spans="1:15">
      <c r="A4" s="39" t="s">
        <v>6</v>
      </c>
      <c r="B4" s="36">
        <v>2</v>
      </c>
      <c r="C4" s="40">
        <v>340780</v>
      </c>
      <c r="D4" s="38"/>
    </row>
    <row r="5" spans="1:15">
      <c r="A5" s="39" t="s">
        <v>7</v>
      </c>
      <c r="B5" s="36">
        <v>3</v>
      </c>
      <c r="C5" s="40">
        <v>913704</v>
      </c>
      <c r="D5" s="38"/>
    </row>
    <row r="6" spans="1:15">
      <c r="A6" s="39" t="s">
        <v>8</v>
      </c>
      <c r="B6" s="36">
        <v>4</v>
      </c>
      <c r="C6" s="40">
        <v>81300</v>
      </c>
      <c r="D6" s="38"/>
    </row>
    <row r="7" spans="1:15">
      <c r="A7" s="39" t="s">
        <v>9</v>
      </c>
      <c r="B7" s="36">
        <v>5</v>
      </c>
      <c r="C7" s="40">
        <v>4464.5</v>
      </c>
      <c r="D7" s="38"/>
    </row>
    <row r="8" spans="1:15">
      <c r="A8" s="35" t="s">
        <v>10</v>
      </c>
      <c r="B8" s="36">
        <v>6</v>
      </c>
      <c r="C8" s="41">
        <v>20770.74</v>
      </c>
      <c r="D8" s="38" t="s">
        <v>11</v>
      </c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>
      <c r="A9" s="35" t="s">
        <v>12</v>
      </c>
      <c r="B9" s="36">
        <v>7</v>
      </c>
      <c r="C9" s="41">
        <v>330533.89</v>
      </c>
      <c r="D9" s="38" t="s">
        <v>13</v>
      </c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>
      <c r="A10" s="35" t="s">
        <v>14</v>
      </c>
      <c r="B10" s="36">
        <v>8</v>
      </c>
      <c r="C10" s="41">
        <v>1496961.98</v>
      </c>
      <c r="D10" s="38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>
      <c r="A11" s="39" t="s">
        <v>15</v>
      </c>
      <c r="B11" s="36">
        <v>9</v>
      </c>
      <c r="C11" s="40">
        <v>49439.5</v>
      </c>
      <c r="D11" s="38" t="s">
        <v>16</v>
      </c>
      <c r="F11" s="42"/>
      <c r="G11" s="42"/>
      <c r="H11" s="43"/>
      <c r="I11" s="42"/>
      <c r="J11" s="42"/>
      <c r="K11" s="42"/>
      <c r="L11" s="42"/>
      <c r="M11" s="42"/>
      <c r="N11" s="42"/>
      <c r="O11" s="42"/>
    </row>
    <row r="12" spans="1:15">
      <c r="A12" s="39" t="s">
        <v>17</v>
      </c>
      <c r="B12" s="36">
        <v>10</v>
      </c>
      <c r="C12" s="40">
        <v>442923.9</v>
      </c>
      <c r="D12" s="38" t="s">
        <v>18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>
      <c r="A13" s="39" t="s">
        <v>19</v>
      </c>
      <c r="B13" s="36">
        <v>11</v>
      </c>
      <c r="C13" s="40">
        <v>829492.01</v>
      </c>
      <c r="D13" s="38" t="s">
        <v>20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>
      <c r="A14" s="39" t="s">
        <v>21</v>
      </c>
      <c r="B14" s="36">
        <v>12</v>
      </c>
      <c r="C14" s="40">
        <v>175106.57</v>
      </c>
      <c r="D14" s="38" t="s">
        <v>22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ht="38.25" spans="1:15">
      <c r="A15" s="39" t="s">
        <v>23</v>
      </c>
      <c r="B15" s="36">
        <v>13</v>
      </c>
      <c r="C15" s="44">
        <v>60286.79</v>
      </c>
      <c r="D15" s="38" t="s">
        <v>24</v>
      </c>
      <c r="F15" s="42"/>
      <c r="G15" s="43"/>
      <c r="H15" s="42"/>
      <c r="I15" s="42"/>
      <c r="J15" s="42"/>
      <c r="K15" s="42"/>
      <c r="L15" s="42"/>
      <c r="M15" s="42"/>
      <c r="N15" s="42"/>
      <c r="O15" s="42"/>
    </row>
    <row r="16" spans="1:15">
      <c r="A16" s="35" t="s">
        <v>25</v>
      </c>
      <c r="B16" s="36">
        <v>14</v>
      </c>
      <c r="C16" s="44">
        <v>7676.3</v>
      </c>
      <c r="D16" s="38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>
      <c r="A17" s="39" t="s">
        <v>26</v>
      </c>
      <c r="B17" s="36">
        <v>15</v>
      </c>
      <c r="C17" s="45">
        <v>198.67</v>
      </c>
      <c r="D17" s="38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ht="58" customHeight="1" spans="1:15">
      <c r="A18" s="38" t="s">
        <v>27</v>
      </c>
      <c r="B18" s="36">
        <v>16</v>
      </c>
      <c r="C18" s="45">
        <v>7874.97</v>
      </c>
      <c r="D18" s="38" t="s">
        <v>28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35" t="s">
        <v>29</v>
      </c>
      <c r="B19" s="36">
        <v>18</v>
      </c>
      <c r="C19" s="41">
        <f>C3-C8-C9-C10-C15-C16</f>
        <v>-575981.2</v>
      </c>
      <c r="D19" s="11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ht="28" customHeight="1" spans="1:15">
      <c r="A20" s="46" t="s">
        <v>30</v>
      </c>
      <c r="B20" s="47"/>
      <c r="C20" s="47"/>
      <c r="D20" s="48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>
      <c r="A21" s="49" t="s">
        <v>31</v>
      </c>
      <c r="B21" s="50"/>
      <c r="C21" s="50">
        <v>840375.21</v>
      </c>
      <c r="D21" s="13" t="s">
        <v>32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>
      <c r="A22" s="49" t="s">
        <v>33</v>
      </c>
      <c r="B22" s="50"/>
      <c r="C22" s="50">
        <v>164394.35</v>
      </c>
      <c r="D22" s="51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1:15">
      <c r="A23" s="52" t="s">
        <v>34</v>
      </c>
      <c r="B23" s="53"/>
      <c r="C23" s="53"/>
      <c r="D23" s="53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15">
      <c r="A24" s="53"/>
      <c r="B24" s="53"/>
      <c r="C24" s="53"/>
      <c r="D24" s="53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15">
      <c r="F25" s="42"/>
      <c r="G25" s="42"/>
      <c r="H25" s="42"/>
      <c r="I25" s="42"/>
      <c r="J25" s="42"/>
      <c r="K25" s="42"/>
      <c r="L25" s="42"/>
      <c r="M25" s="42"/>
      <c r="N25" s="42"/>
      <c r="O25" s="42"/>
    </row>
  </sheetData>
  <sheetProtection algorithmName="SHA-512" hashValue="o73/A4UUrHKl5T8CVY1BTBVy7h+A/+DAIIc2zr/UVXD6gcJ3MzKYeVY9o3gfuHJM3aLkdIYYqALU9TWW2vFgsw==" saltValue="5P0+d3YMn21cH/MaE9emwA==" spinCount="100000" sheet="1" selectLockedCells="1" selectUnlockedCells="1" objects="1"/>
  <mergeCells count="3">
    <mergeCell ref="A1:D1"/>
    <mergeCell ref="A20:D20"/>
    <mergeCell ref="A23:D2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5"/>
  <sheetViews>
    <sheetView topLeftCell="A45" workbookViewId="0">
      <selection activeCell="A76" sqref="$A76:$XFD76"/>
    </sheetView>
  </sheetViews>
  <sheetFormatPr defaultColWidth="9" defaultRowHeight="13.5" outlineLevelCol="4"/>
  <cols>
    <col min="1" max="1" width="20.6548672566372" style="15" customWidth="1"/>
    <col min="2" max="2" width="31.8849557522124" customWidth="1"/>
    <col min="3" max="3" width="27" customWidth="1"/>
    <col min="4" max="4" width="26.6106194690265" customWidth="1"/>
    <col min="5" max="5" width="63.0530973451327" customWidth="1"/>
  </cols>
  <sheetData>
    <row r="1" ht="22" customHeight="1" spans="1:5">
      <c r="A1" s="16" t="s">
        <v>35</v>
      </c>
      <c r="B1" s="2"/>
      <c r="C1" s="2"/>
      <c r="D1" s="2"/>
      <c r="E1" s="2"/>
    </row>
    <row r="2" spans="1:5">
      <c r="A2" s="17" t="s">
        <v>36</v>
      </c>
      <c r="B2" s="3" t="s">
        <v>1</v>
      </c>
      <c r="C2" s="4" t="s">
        <v>37</v>
      </c>
      <c r="D2" s="4" t="s">
        <v>38</v>
      </c>
      <c r="E2" s="4" t="s">
        <v>39</v>
      </c>
    </row>
    <row r="3" spans="1:5">
      <c r="A3" s="18" t="s">
        <v>40</v>
      </c>
      <c r="B3" s="6" t="s">
        <v>41</v>
      </c>
      <c r="C3" s="7">
        <v>165.75</v>
      </c>
      <c r="D3" s="7"/>
      <c r="E3" s="7"/>
    </row>
    <row r="4" spans="1:5">
      <c r="A4" s="18"/>
      <c r="B4" s="6" t="s">
        <v>42</v>
      </c>
      <c r="C4" s="7">
        <v>82.8</v>
      </c>
      <c r="D4" s="7"/>
      <c r="E4" s="7"/>
    </row>
    <row r="5" spans="1:5">
      <c r="A5" s="18"/>
      <c r="B5" s="6" t="s">
        <v>43</v>
      </c>
      <c r="C5" s="7">
        <v>180</v>
      </c>
      <c r="D5" s="7"/>
      <c r="E5" s="7"/>
    </row>
    <row r="6" spans="1:5">
      <c r="A6" s="18"/>
      <c r="B6" s="6" t="s">
        <v>44</v>
      </c>
      <c r="C6" s="7">
        <v>300</v>
      </c>
      <c r="D6" s="7"/>
      <c r="E6" s="7"/>
    </row>
    <row r="7" spans="1:5">
      <c r="A7" s="18"/>
      <c r="B7" s="19" t="s">
        <v>45</v>
      </c>
      <c r="C7" s="20">
        <f>SUM(C3:C6)</f>
        <v>728.55</v>
      </c>
      <c r="D7" s="7"/>
      <c r="E7" s="7"/>
    </row>
    <row r="8" spans="1:5">
      <c r="A8" s="18" t="s">
        <v>46</v>
      </c>
      <c r="B8" s="19" t="s">
        <v>47</v>
      </c>
      <c r="C8" s="20">
        <v>7146.42</v>
      </c>
      <c r="D8" s="7"/>
      <c r="E8" s="7" t="s">
        <v>48</v>
      </c>
    </row>
    <row r="9" spans="1:5">
      <c r="A9" s="18" t="s">
        <v>49</v>
      </c>
      <c r="B9" s="6" t="s">
        <v>49</v>
      </c>
      <c r="C9" s="7">
        <v>480</v>
      </c>
      <c r="D9" s="7"/>
      <c r="E9" s="7" t="s">
        <v>50</v>
      </c>
    </row>
    <row r="10" spans="1:5">
      <c r="A10" s="18"/>
      <c r="B10" s="6" t="s">
        <v>51</v>
      </c>
      <c r="C10" s="7">
        <v>648</v>
      </c>
      <c r="D10" s="7"/>
      <c r="E10" s="7"/>
    </row>
    <row r="11" spans="1:5">
      <c r="A11" s="18"/>
      <c r="B11" s="6" t="s">
        <v>52</v>
      </c>
      <c r="C11" s="7">
        <v>60368.24</v>
      </c>
      <c r="D11" s="7"/>
      <c r="E11" s="7"/>
    </row>
    <row r="12" spans="1:5">
      <c r="A12" s="18"/>
      <c r="B12" s="19" t="s">
        <v>11</v>
      </c>
      <c r="C12" s="20">
        <f>SUM(C9:C11)-40725.5</f>
        <v>20770.74</v>
      </c>
      <c r="D12" s="7"/>
      <c r="E12" s="7"/>
    </row>
    <row r="13" spans="1:5">
      <c r="A13" s="18" t="s">
        <v>53</v>
      </c>
      <c r="B13" s="6" t="s">
        <v>54</v>
      </c>
      <c r="C13" s="7">
        <v>24000</v>
      </c>
      <c r="D13" s="7"/>
      <c r="E13" s="7"/>
    </row>
    <row r="14" ht="13" customHeight="1" spans="1:5">
      <c r="A14" s="18"/>
      <c r="B14" s="6" t="s">
        <v>55</v>
      </c>
      <c r="C14" s="7">
        <v>27032</v>
      </c>
      <c r="D14" s="7"/>
      <c r="E14" s="7"/>
    </row>
    <row r="15" ht="13" customHeight="1" spans="1:5">
      <c r="A15" s="18"/>
      <c r="B15" s="19" t="s">
        <v>56</v>
      </c>
      <c r="C15" s="20">
        <f>SUM(C13:C14)</f>
        <v>51032</v>
      </c>
      <c r="D15" s="7"/>
      <c r="E15" s="7"/>
    </row>
    <row r="16" spans="1:5">
      <c r="A16" s="18" t="s">
        <v>57</v>
      </c>
      <c r="B16" s="19" t="s">
        <v>58</v>
      </c>
      <c r="C16" s="20">
        <v>5000</v>
      </c>
      <c r="D16" s="7" t="s">
        <v>59</v>
      </c>
      <c r="E16" s="7"/>
    </row>
    <row r="17" spans="1:5">
      <c r="A17" s="18" t="s">
        <v>60</v>
      </c>
      <c r="B17" s="19" t="s">
        <v>61</v>
      </c>
      <c r="C17" s="20">
        <v>4254.79</v>
      </c>
      <c r="D17" s="7"/>
      <c r="E17" s="7" t="s">
        <v>62</v>
      </c>
    </row>
    <row r="18" spans="1:5">
      <c r="A18" s="18" t="s">
        <v>63</v>
      </c>
      <c r="B18" s="6" t="s">
        <v>64</v>
      </c>
      <c r="C18" s="7">
        <v>712</v>
      </c>
      <c r="D18" s="7" t="s">
        <v>65</v>
      </c>
      <c r="E18" s="7" t="s">
        <v>66</v>
      </c>
    </row>
    <row r="19" spans="1:5">
      <c r="A19" s="18"/>
      <c r="B19" s="6" t="s">
        <v>67</v>
      </c>
      <c r="C19" s="7">
        <v>2328.5</v>
      </c>
      <c r="D19" s="7" t="s">
        <v>68</v>
      </c>
      <c r="E19" s="7" t="s">
        <v>66</v>
      </c>
    </row>
    <row r="20" spans="1:5">
      <c r="A20" s="18"/>
      <c r="B20" s="6" t="s">
        <v>15</v>
      </c>
      <c r="C20" s="7">
        <v>31000</v>
      </c>
      <c r="D20" s="7" t="s">
        <v>69</v>
      </c>
      <c r="E20" s="7" t="s">
        <v>66</v>
      </c>
    </row>
    <row r="21" spans="1:5">
      <c r="A21" s="18"/>
      <c r="B21" s="6" t="s">
        <v>15</v>
      </c>
      <c r="C21" s="7">
        <v>1020</v>
      </c>
      <c r="D21" s="7" t="s">
        <v>70</v>
      </c>
      <c r="E21" s="7" t="s">
        <v>71</v>
      </c>
    </row>
    <row r="22" ht="13" customHeight="1" spans="1:5">
      <c r="A22" s="18"/>
      <c r="B22" s="6" t="s">
        <v>72</v>
      </c>
      <c r="C22" s="7">
        <v>14379</v>
      </c>
      <c r="D22" s="7" t="s">
        <v>69</v>
      </c>
      <c r="E22" s="7" t="s">
        <v>73</v>
      </c>
    </row>
    <row r="23" ht="13" customHeight="1" spans="1:5">
      <c r="A23" s="21"/>
      <c r="B23" s="19" t="s">
        <v>16</v>
      </c>
      <c r="C23" s="20">
        <f>SUM(C18:C22)</f>
        <v>49439.5</v>
      </c>
      <c r="D23" s="7"/>
      <c r="E23" s="7"/>
    </row>
    <row r="24" spans="1:5">
      <c r="A24" s="21" t="s">
        <v>74</v>
      </c>
      <c r="B24" s="6" t="s">
        <v>75</v>
      </c>
      <c r="C24" s="7">
        <v>2974</v>
      </c>
      <c r="D24" s="7" t="s">
        <v>76</v>
      </c>
      <c r="E24" s="7" t="s">
        <v>77</v>
      </c>
    </row>
    <row r="25" spans="1:5">
      <c r="A25" s="22"/>
      <c r="B25" s="6" t="s">
        <v>75</v>
      </c>
      <c r="C25" s="7">
        <v>2500</v>
      </c>
      <c r="D25" s="7" t="s">
        <v>78</v>
      </c>
      <c r="E25" s="7" t="s">
        <v>79</v>
      </c>
    </row>
    <row r="26" spans="1:5">
      <c r="A26" s="22"/>
      <c r="B26" s="6" t="s">
        <v>75</v>
      </c>
      <c r="C26" s="7">
        <v>3595</v>
      </c>
      <c r="D26" s="7" t="s">
        <v>80</v>
      </c>
      <c r="E26" s="7" t="s">
        <v>81</v>
      </c>
    </row>
    <row r="27" spans="1:5">
      <c r="A27" s="22"/>
      <c r="B27" s="9" t="s">
        <v>75</v>
      </c>
      <c r="C27" s="10">
        <v>4281</v>
      </c>
      <c r="D27" s="10" t="s">
        <v>80</v>
      </c>
      <c r="E27" s="10" t="s">
        <v>82</v>
      </c>
    </row>
    <row r="28" spans="1:5">
      <c r="A28" s="22"/>
      <c r="B28" s="9" t="s">
        <v>75</v>
      </c>
      <c r="C28" s="10">
        <v>9802</v>
      </c>
      <c r="D28" s="10" t="s">
        <v>80</v>
      </c>
      <c r="E28" s="10" t="s">
        <v>83</v>
      </c>
    </row>
    <row r="29" spans="1:5">
      <c r="A29" s="22"/>
      <c r="B29" s="6" t="s">
        <v>75</v>
      </c>
      <c r="C29" s="7">
        <v>77366</v>
      </c>
      <c r="D29" s="7" t="s">
        <v>84</v>
      </c>
      <c r="E29" s="7" t="s">
        <v>85</v>
      </c>
    </row>
    <row r="30" spans="1:5">
      <c r="A30" s="22"/>
      <c r="B30" s="6" t="s">
        <v>86</v>
      </c>
      <c r="C30" s="7">
        <v>10500</v>
      </c>
      <c r="D30" s="7" t="s">
        <v>80</v>
      </c>
      <c r="E30" s="7" t="s">
        <v>87</v>
      </c>
    </row>
    <row r="31" spans="1:5">
      <c r="A31" s="22"/>
      <c r="B31" s="6" t="s">
        <v>88</v>
      </c>
      <c r="C31" s="7">
        <v>14790</v>
      </c>
      <c r="D31" s="23" t="s">
        <v>89</v>
      </c>
      <c r="E31" s="7" t="s">
        <v>90</v>
      </c>
    </row>
    <row r="32" spans="1:5">
      <c r="A32" s="22"/>
      <c r="B32" s="6" t="s">
        <v>88</v>
      </c>
      <c r="C32" s="7">
        <v>16800</v>
      </c>
      <c r="D32" s="7" t="s">
        <v>91</v>
      </c>
      <c r="E32" s="7" t="s">
        <v>92</v>
      </c>
    </row>
    <row r="33" spans="1:5">
      <c r="A33" s="22"/>
      <c r="B33" s="6" t="s">
        <v>88</v>
      </c>
      <c r="C33" s="7">
        <v>16800</v>
      </c>
      <c r="D33" s="7" t="s">
        <v>93</v>
      </c>
      <c r="E33" s="7" t="s">
        <v>92</v>
      </c>
    </row>
    <row r="34" spans="1:5">
      <c r="A34" s="22"/>
      <c r="B34" s="6" t="s">
        <v>88</v>
      </c>
      <c r="C34" s="7">
        <v>11050</v>
      </c>
      <c r="D34" s="7" t="s">
        <v>91</v>
      </c>
      <c r="E34" s="7" t="s">
        <v>92</v>
      </c>
    </row>
    <row r="35" spans="1:5">
      <c r="A35" s="22"/>
      <c r="B35" s="6" t="s">
        <v>94</v>
      </c>
      <c r="C35" s="7">
        <v>272465.9</v>
      </c>
      <c r="D35" s="7" t="s">
        <v>95</v>
      </c>
      <c r="E35" s="7" t="s">
        <v>96</v>
      </c>
    </row>
    <row r="36" spans="1:5">
      <c r="A36" s="24"/>
      <c r="B36" s="19" t="s">
        <v>18</v>
      </c>
      <c r="C36" s="20">
        <f>SUM(C24:C35)</f>
        <v>442923.9</v>
      </c>
      <c r="D36" s="7"/>
      <c r="E36" s="7"/>
    </row>
    <row r="37" spans="1:5">
      <c r="A37" s="18" t="s">
        <v>97</v>
      </c>
      <c r="B37" s="6" t="s">
        <v>98</v>
      </c>
      <c r="C37" s="7">
        <v>20849.4</v>
      </c>
      <c r="D37" s="7" t="s">
        <v>68</v>
      </c>
      <c r="E37" s="7" t="s">
        <v>99</v>
      </c>
    </row>
    <row r="38" spans="1:5">
      <c r="A38" s="18"/>
      <c r="B38" s="6" t="s">
        <v>98</v>
      </c>
      <c r="C38" s="7">
        <v>16911.19</v>
      </c>
      <c r="D38" s="7" t="s">
        <v>68</v>
      </c>
      <c r="E38" s="7" t="s">
        <v>100</v>
      </c>
    </row>
    <row r="39" spans="1:5">
      <c r="A39" s="18"/>
      <c r="B39" s="6" t="s">
        <v>98</v>
      </c>
      <c r="C39" s="7">
        <v>79336.8</v>
      </c>
      <c r="D39" s="7" t="s">
        <v>68</v>
      </c>
      <c r="E39" s="7" t="s">
        <v>101</v>
      </c>
    </row>
    <row r="40" spans="1:5">
      <c r="A40" s="18"/>
      <c r="B40" s="6" t="s">
        <v>98</v>
      </c>
      <c r="C40" s="7">
        <v>79971</v>
      </c>
      <c r="D40" s="7" t="s">
        <v>68</v>
      </c>
      <c r="E40" s="7" t="s">
        <v>102</v>
      </c>
    </row>
    <row r="41" spans="1:5">
      <c r="A41" s="18"/>
      <c r="B41" s="6" t="s">
        <v>98</v>
      </c>
      <c r="C41" s="7">
        <v>133465.5</v>
      </c>
      <c r="D41" s="7" t="s">
        <v>68</v>
      </c>
      <c r="E41" s="7" t="s">
        <v>103</v>
      </c>
    </row>
    <row r="42" spans="1:5">
      <c r="A42" s="21"/>
      <c r="B42" s="19" t="s">
        <v>13</v>
      </c>
      <c r="C42" s="20">
        <f>SUM(C37:C41)</f>
        <v>330533.89</v>
      </c>
      <c r="D42" s="7"/>
      <c r="E42" s="7"/>
    </row>
    <row r="43" spans="1:5">
      <c r="A43" s="21" t="s">
        <v>104</v>
      </c>
      <c r="B43" s="6" t="s">
        <v>105</v>
      </c>
      <c r="C43" s="7">
        <v>23113</v>
      </c>
      <c r="D43" s="7" t="s">
        <v>106</v>
      </c>
      <c r="E43" s="7" t="s">
        <v>107</v>
      </c>
    </row>
    <row r="44" spans="1:5">
      <c r="A44" s="22"/>
      <c r="B44" s="6" t="s">
        <v>105</v>
      </c>
      <c r="C44" s="7">
        <v>600</v>
      </c>
      <c r="D44" s="7" t="s">
        <v>70</v>
      </c>
      <c r="E44" s="7" t="s">
        <v>108</v>
      </c>
    </row>
    <row r="45" spans="1:5">
      <c r="A45" s="22"/>
      <c r="B45" s="6" t="s">
        <v>105</v>
      </c>
      <c r="C45" s="7">
        <v>832</v>
      </c>
      <c r="D45" s="7" t="s">
        <v>109</v>
      </c>
      <c r="E45" s="7" t="s">
        <v>110</v>
      </c>
    </row>
    <row r="46" spans="1:5">
      <c r="A46" s="22"/>
      <c r="B46" s="6" t="s">
        <v>105</v>
      </c>
      <c r="C46" s="7">
        <v>1599</v>
      </c>
      <c r="D46" s="7" t="s">
        <v>109</v>
      </c>
      <c r="E46" s="7" t="s">
        <v>111</v>
      </c>
    </row>
    <row r="47" spans="1:5">
      <c r="A47" s="22"/>
      <c r="B47" s="6" t="s">
        <v>105</v>
      </c>
      <c r="C47" s="7">
        <v>2090</v>
      </c>
      <c r="D47" s="7" t="s">
        <v>69</v>
      </c>
      <c r="E47" s="7" t="s">
        <v>112</v>
      </c>
    </row>
    <row r="48" spans="1:5">
      <c r="A48" s="22"/>
      <c r="B48" s="6" t="s">
        <v>105</v>
      </c>
      <c r="C48" s="7">
        <v>2500</v>
      </c>
      <c r="D48" s="7" t="s">
        <v>109</v>
      </c>
      <c r="E48" s="7" t="s">
        <v>113</v>
      </c>
    </row>
    <row r="49" spans="1:5">
      <c r="A49" s="22"/>
      <c r="B49" s="6" t="s">
        <v>105</v>
      </c>
      <c r="C49" s="7">
        <v>4035</v>
      </c>
      <c r="D49" s="7" t="s">
        <v>114</v>
      </c>
      <c r="E49" s="7" t="s">
        <v>115</v>
      </c>
    </row>
    <row r="50" spans="1:5">
      <c r="A50" s="22"/>
      <c r="B50" s="6" t="s">
        <v>105</v>
      </c>
      <c r="C50" s="7">
        <v>4150</v>
      </c>
      <c r="D50" s="7" t="s">
        <v>114</v>
      </c>
      <c r="E50" s="7" t="s">
        <v>115</v>
      </c>
    </row>
    <row r="51" spans="1:5">
      <c r="A51" s="22"/>
      <c r="B51" s="6" t="s">
        <v>105</v>
      </c>
      <c r="C51" s="7">
        <v>4402.4</v>
      </c>
      <c r="D51" s="7" t="s">
        <v>116</v>
      </c>
      <c r="E51" s="7" t="s">
        <v>117</v>
      </c>
    </row>
    <row r="52" spans="1:5">
      <c r="A52" s="22"/>
      <c r="B52" s="6" t="s">
        <v>105</v>
      </c>
      <c r="C52" s="7">
        <v>4841</v>
      </c>
      <c r="D52" s="7" t="s">
        <v>118</v>
      </c>
      <c r="E52" s="7" t="s">
        <v>119</v>
      </c>
    </row>
    <row r="53" spans="1:5">
      <c r="A53" s="22"/>
      <c r="B53" s="6" t="s">
        <v>105</v>
      </c>
      <c r="C53" s="7">
        <v>4860</v>
      </c>
      <c r="D53" s="7" t="s">
        <v>109</v>
      </c>
      <c r="E53" s="7" t="s">
        <v>120</v>
      </c>
    </row>
    <row r="54" spans="1:5">
      <c r="A54" s="22"/>
      <c r="B54" s="6" t="s">
        <v>105</v>
      </c>
      <c r="C54" s="7">
        <v>6048</v>
      </c>
      <c r="D54" s="7" t="s">
        <v>118</v>
      </c>
      <c r="E54" s="7" t="s">
        <v>121</v>
      </c>
    </row>
    <row r="55" spans="1:5">
      <c r="A55" s="22"/>
      <c r="B55" s="9" t="s">
        <v>105</v>
      </c>
      <c r="C55" s="10">
        <v>842</v>
      </c>
      <c r="D55" s="10" t="s">
        <v>80</v>
      </c>
      <c r="E55" s="10" t="s">
        <v>122</v>
      </c>
    </row>
    <row r="56" spans="1:5">
      <c r="A56" s="22"/>
      <c r="B56" s="6" t="s">
        <v>105</v>
      </c>
      <c r="C56" s="7">
        <v>5759</v>
      </c>
      <c r="D56" s="7" t="s">
        <v>80</v>
      </c>
      <c r="E56" s="7" t="s">
        <v>123</v>
      </c>
    </row>
    <row r="57" spans="1:5">
      <c r="A57" s="22"/>
      <c r="B57" s="6" t="s">
        <v>124</v>
      </c>
      <c r="C57" s="7">
        <v>109435.17</v>
      </c>
      <c r="D57" s="7"/>
      <c r="E57" s="7"/>
    </row>
    <row r="58" spans="1:5">
      <c r="A58" s="8"/>
      <c r="B58" s="19" t="s">
        <v>22</v>
      </c>
      <c r="C58" s="20">
        <f>SUM(C43:C57)</f>
        <v>175106.57</v>
      </c>
      <c r="D58" s="7"/>
      <c r="E58" s="7"/>
    </row>
    <row r="59" spans="1:5">
      <c r="A59" s="18" t="s">
        <v>125</v>
      </c>
      <c r="B59" s="6" t="s">
        <v>126</v>
      </c>
      <c r="C59" s="7">
        <v>10000</v>
      </c>
      <c r="D59" s="23" t="s">
        <v>127</v>
      </c>
      <c r="E59" s="6" t="s">
        <v>128</v>
      </c>
    </row>
    <row r="60" spans="1:5">
      <c r="A60" s="18"/>
      <c r="B60" s="6" t="s">
        <v>129</v>
      </c>
      <c r="C60" s="7">
        <v>181278.9</v>
      </c>
      <c r="D60" s="23" t="s">
        <v>130</v>
      </c>
      <c r="E60" s="7" t="s">
        <v>131</v>
      </c>
    </row>
    <row r="61" spans="1:5">
      <c r="A61" s="18"/>
      <c r="B61" s="6" t="s">
        <v>126</v>
      </c>
      <c r="C61" s="7">
        <v>101400</v>
      </c>
      <c r="D61" s="7" t="s">
        <v>132</v>
      </c>
      <c r="E61" s="7" t="s">
        <v>133</v>
      </c>
    </row>
    <row r="62" spans="1:5">
      <c r="A62" s="18"/>
      <c r="B62" s="6" t="s">
        <v>134</v>
      </c>
      <c r="C62" s="7">
        <v>14187.85</v>
      </c>
      <c r="D62" s="7" t="s">
        <v>68</v>
      </c>
      <c r="E62" s="7" t="s">
        <v>135</v>
      </c>
    </row>
    <row r="63" spans="1:5">
      <c r="A63" s="18"/>
      <c r="B63" s="6" t="s">
        <v>126</v>
      </c>
      <c r="C63" s="7">
        <v>23134.05</v>
      </c>
      <c r="D63" s="7" t="s">
        <v>136</v>
      </c>
      <c r="E63" s="7" t="s">
        <v>137</v>
      </c>
    </row>
    <row r="64" spans="1:5">
      <c r="A64" s="18"/>
      <c r="B64" s="6" t="s">
        <v>126</v>
      </c>
      <c r="C64" s="7">
        <v>11948.3</v>
      </c>
      <c r="D64" s="7" t="s">
        <v>95</v>
      </c>
      <c r="E64" s="7" t="s">
        <v>138</v>
      </c>
    </row>
    <row r="65" spans="1:5">
      <c r="A65" s="18"/>
      <c r="B65" s="6" t="s">
        <v>126</v>
      </c>
      <c r="C65" s="7">
        <v>20025.27</v>
      </c>
      <c r="D65" s="7" t="s">
        <v>95</v>
      </c>
      <c r="E65" s="7" t="s">
        <v>139</v>
      </c>
    </row>
    <row r="66" spans="1:5">
      <c r="A66" s="18"/>
      <c r="B66" s="6" t="s">
        <v>126</v>
      </c>
      <c r="C66" s="7">
        <v>30895.9</v>
      </c>
      <c r="D66" s="7" t="s">
        <v>95</v>
      </c>
      <c r="E66" s="7" t="s">
        <v>140</v>
      </c>
    </row>
    <row r="67" spans="1:5">
      <c r="A67" s="18"/>
      <c r="B67" s="6" t="s">
        <v>126</v>
      </c>
      <c r="C67" s="7">
        <v>41695.5</v>
      </c>
      <c r="D67" s="7" t="s">
        <v>141</v>
      </c>
      <c r="E67" s="7" t="s">
        <v>142</v>
      </c>
    </row>
    <row r="68" spans="1:5">
      <c r="A68" s="18"/>
      <c r="B68" s="6" t="s">
        <v>126</v>
      </c>
      <c r="C68" s="7">
        <v>58399.61</v>
      </c>
      <c r="D68" s="7" t="s">
        <v>95</v>
      </c>
      <c r="E68" s="7" t="s">
        <v>143</v>
      </c>
    </row>
    <row r="69" spans="1:5">
      <c r="A69" s="18"/>
      <c r="B69" s="6" t="s">
        <v>126</v>
      </c>
      <c r="C69" s="7">
        <v>175961.1</v>
      </c>
      <c r="D69" s="7" t="s">
        <v>95</v>
      </c>
      <c r="E69" s="7" t="s">
        <v>144</v>
      </c>
    </row>
    <row r="70" spans="1:5">
      <c r="A70" s="18"/>
      <c r="B70" s="6" t="s">
        <v>126</v>
      </c>
      <c r="C70" s="7">
        <v>160565.53</v>
      </c>
      <c r="D70" s="7" t="s">
        <v>95</v>
      </c>
      <c r="E70" s="7" t="s">
        <v>145</v>
      </c>
    </row>
    <row r="71" spans="1:5">
      <c r="A71" s="18"/>
      <c r="B71" s="19" t="s">
        <v>20</v>
      </c>
      <c r="C71" s="20">
        <f>SUM(C59:C70)</f>
        <v>829492.01</v>
      </c>
      <c r="D71" s="7"/>
      <c r="E71" s="7"/>
    </row>
    <row r="72" spans="1:5">
      <c r="A72" s="18" t="s">
        <v>146</v>
      </c>
      <c r="B72" s="19" t="s">
        <v>147</v>
      </c>
      <c r="C72" s="20">
        <v>100000</v>
      </c>
      <c r="D72" s="7" t="s">
        <v>148</v>
      </c>
      <c r="E72" s="7" t="s">
        <v>149</v>
      </c>
    </row>
    <row r="73" spans="1:5">
      <c r="A73" s="25"/>
      <c r="B73" s="26" t="s">
        <v>150</v>
      </c>
      <c r="C73" s="27">
        <f>C7+C8+C12+C15+C16+C17+C23+C36+C42+C58+C71+C72</f>
        <v>2016428.37</v>
      </c>
      <c r="D73" s="11"/>
      <c r="E73" s="11"/>
    </row>
    <row r="74" spans="1:5">
      <c r="A74" s="28" t="s">
        <v>151</v>
      </c>
      <c r="B74" s="29"/>
      <c r="C74" s="29"/>
      <c r="D74" s="29"/>
      <c r="E74" s="29"/>
    </row>
    <row r="75" spans="1:5">
      <c r="A75" s="28"/>
      <c r="B75" s="29"/>
      <c r="C75" s="29"/>
      <c r="D75" s="29"/>
      <c r="E75" s="29"/>
    </row>
  </sheetData>
  <sheetProtection algorithmName="SHA-512" hashValue="Ek6NRLN/WGg2/hkmUWrO0NNzuzITx7Y/6dYitV+WWjkMAejNjC1CKwS48cEi7E/hXkXWc5z6LbEsSM+/b+48+w==" saltValue="wzL0jYh669HMfMM5EZFq7Q==" spinCount="100000" sheet="1" selectLockedCells="1" selectUnlockedCells="1" objects="1"/>
  <mergeCells count="10">
    <mergeCell ref="A1:E1"/>
    <mergeCell ref="A3:A6"/>
    <mergeCell ref="A9:A11"/>
    <mergeCell ref="A13:A14"/>
    <mergeCell ref="A18:A22"/>
    <mergeCell ref="A24:A35"/>
    <mergeCell ref="A37:A41"/>
    <mergeCell ref="A43:A57"/>
    <mergeCell ref="A59:A70"/>
    <mergeCell ref="A74:E75"/>
  </mergeCells>
  <pageMargins left="0.7" right="0.7" top="0.75" bottom="0.75" header="0.3" footer="0.3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G13" sqref="G13"/>
    </sheetView>
  </sheetViews>
  <sheetFormatPr defaultColWidth="9" defaultRowHeight="13.5" outlineLevelCol="5"/>
  <cols>
    <col min="1" max="1" width="8.83185840707965" customWidth="1"/>
    <col min="2" max="2" width="13.4778761061947" customWidth="1"/>
    <col min="3" max="3" width="9.30088495575221" customWidth="1"/>
    <col min="4" max="4" width="19.9557522123894" customWidth="1"/>
    <col min="5" max="5" width="54.6991150442478" customWidth="1"/>
    <col min="6" max="6" width="20.5575221238938" style="1" customWidth="1"/>
  </cols>
  <sheetData>
    <row r="1" spans="1:6">
      <c r="A1" s="2" t="s">
        <v>152</v>
      </c>
      <c r="B1" s="2"/>
      <c r="C1" s="2"/>
      <c r="D1" s="2"/>
      <c r="E1" s="2"/>
    </row>
    <row r="2" spans="1:6">
      <c r="A2" s="3" t="s">
        <v>153</v>
      </c>
      <c r="B2" s="4" t="s">
        <v>37</v>
      </c>
      <c r="C2" s="4" t="s">
        <v>154</v>
      </c>
      <c r="D2" s="4" t="s">
        <v>39</v>
      </c>
      <c r="E2" s="4" t="s">
        <v>39</v>
      </c>
      <c r="F2" s="5"/>
    </row>
    <row r="3" spans="1:6">
      <c r="A3" s="6" t="s">
        <v>155</v>
      </c>
      <c r="B3" s="7">
        <v>403.42</v>
      </c>
      <c r="C3" s="7" t="s">
        <v>156</v>
      </c>
      <c r="D3" s="7"/>
      <c r="E3" s="6" t="s">
        <v>157</v>
      </c>
      <c r="F3" s="5"/>
    </row>
    <row r="4" spans="1:6">
      <c r="A4" s="6" t="s">
        <v>158</v>
      </c>
      <c r="B4" s="7">
        <v>464.28</v>
      </c>
      <c r="C4" s="7" t="s">
        <v>159</v>
      </c>
      <c r="D4" s="7"/>
      <c r="E4" s="6" t="s">
        <v>157</v>
      </c>
      <c r="F4" s="5"/>
    </row>
    <row r="5" spans="1:6">
      <c r="A5" s="6" t="s">
        <v>155</v>
      </c>
      <c r="B5" s="7">
        <v>908.11</v>
      </c>
      <c r="C5" s="7" t="s">
        <v>160</v>
      </c>
      <c r="D5" s="7"/>
      <c r="E5" s="6" t="s">
        <v>161</v>
      </c>
      <c r="F5" s="5"/>
    </row>
    <row r="6" spans="1:6">
      <c r="A6" s="6" t="s">
        <v>162</v>
      </c>
      <c r="B6" s="7">
        <v>1500</v>
      </c>
      <c r="C6" s="7" t="s">
        <v>163</v>
      </c>
      <c r="D6" s="7"/>
      <c r="E6" s="6" t="s">
        <v>164</v>
      </c>
      <c r="F6" s="5"/>
    </row>
    <row r="7" spans="1:6">
      <c r="A7" s="6" t="s">
        <v>155</v>
      </c>
      <c r="B7" s="7">
        <v>121.08</v>
      </c>
      <c r="C7" s="7" t="s">
        <v>159</v>
      </c>
      <c r="D7" s="7"/>
      <c r="E7" s="6" t="s">
        <v>165</v>
      </c>
      <c r="F7" s="5"/>
    </row>
    <row r="8" spans="1:6">
      <c r="A8" s="6" t="s">
        <v>155</v>
      </c>
      <c r="B8" s="7">
        <v>220</v>
      </c>
      <c r="C8" s="7" t="s">
        <v>166</v>
      </c>
      <c r="D8" s="7"/>
      <c r="E8" s="6" t="s">
        <v>167</v>
      </c>
      <c r="F8" s="5"/>
    </row>
    <row r="9" spans="1:6">
      <c r="A9" s="6" t="s">
        <v>168</v>
      </c>
      <c r="B9" s="7">
        <v>5455</v>
      </c>
      <c r="C9" s="7" t="s">
        <v>156</v>
      </c>
      <c r="D9" s="7"/>
      <c r="E9" s="6" t="s">
        <v>169</v>
      </c>
      <c r="F9" s="5"/>
    </row>
    <row r="10" ht="27" spans="1:6">
      <c r="A10" s="6" t="s">
        <v>170</v>
      </c>
      <c r="B10" s="7">
        <v>6407.63</v>
      </c>
      <c r="C10" s="7" t="s">
        <v>163</v>
      </c>
      <c r="D10" s="7"/>
      <c r="E10" s="8" t="s">
        <v>171</v>
      </c>
      <c r="F10" s="5"/>
    </row>
    <row r="11" spans="1:6">
      <c r="A11" s="9" t="s">
        <v>162</v>
      </c>
      <c r="B11" s="10">
        <v>12750</v>
      </c>
      <c r="C11" s="10" t="s">
        <v>163</v>
      </c>
      <c r="D11" s="10"/>
      <c r="E11" s="9" t="s">
        <v>172</v>
      </c>
      <c r="F11" s="5"/>
    </row>
    <row r="12" spans="1:6">
      <c r="A12" s="6" t="s">
        <v>162</v>
      </c>
      <c r="B12" s="7">
        <v>15590</v>
      </c>
      <c r="C12" s="7" t="s">
        <v>156</v>
      </c>
      <c r="D12" s="7"/>
      <c r="E12" s="6" t="s">
        <v>173</v>
      </c>
      <c r="F12" s="5"/>
    </row>
    <row r="13" ht="81" spans="1:6">
      <c r="A13" s="6" t="s">
        <v>170</v>
      </c>
      <c r="B13" s="7">
        <v>27682.62</v>
      </c>
      <c r="C13" s="7" t="s">
        <v>159</v>
      </c>
      <c r="D13" s="7"/>
      <c r="E13" s="8" t="s">
        <v>174</v>
      </c>
      <c r="F13" s="5"/>
    </row>
    <row r="14" spans="1:6">
      <c r="A14" s="6" t="s">
        <v>155</v>
      </c>
      <c r="B14" s="7">
        <v>99.9</v>
      </c>
      <c r="C14" s="7" t="s">
        <v>175</v>
      </c>
      <c r="D14" s="7"/>
      <c r="E14" s="6" t="s">
        <v>161</v>
      </c>
      <c r="F14" s="5"/>
    </row>
    <row r="15" spans="1:6">
      <c r="A15" s="6" t="s">
        <v>176</v>
      </c>
      <c r="B15" s="7">
        <v>110</v>
      </c>
      <c r="C15" s="7" t="s">
        <v>177</v>
      </c>
      <c r="D15" s="7"/>
      <c r="E15" s="6" t="s">
        <v>161</v>
      </c>
      <c r="F15" s="5"/>
    </row>
    <row r="16" spans="1:6">
      <c r="A16" s="6" t="s">
        <v>168</v>
      </c>
      <c r="B16" s="7">
        <v>500</v>
      </c>
      <c r="C16" s="7" t="s">
        <v>178</v>
      </c>
      <c r="D16" s="7" t="s">
        <v>179</v>
      </c>
      <c r="E16" s="6" t="s">
        <v>105</v>
      </c>
      <c r="F16" s="5"/>
    </row>
    <row r="17" spans="1:6">
      <c r="A17" s="6" t="s">
        <v>162</v>
      </c>
      <c r="B17" s="7">
        <v>1500</v>
      </c>
      <c r="C17" s="7" t="s">
        <v>99</v>
      </c>
      <c r="D17" s="7"/>
      <c r="E17" s="6" t="s">
        <v>105</v>
      </c>
      <c r="F17" s="5"/>
    </row>
    <row r="18" spans="1:6">
      <c r="A18" s="6" t="s">
        <v>162</v>
      </c>
      <c r="B18" s="7">
        <v>3200</v>
      </c>
      <c r="C18" s="7" t="s">
        <v>99</v>
      </c>
      <c r="D18" s="7" t="s">
        <v>180</v>
      </c>
      <c r="E18" s="6" t="s">
        <v>105</v>
      </c>
      <c r="F18" s="5"/>
    </row>
    <row r="19" spans="1:6">
      <c r="A19" s="6" t="s">
        <v>170</v>
      </c>
      <c r="B19" s="7">
        <v>2148</v>
      </c>
      <c r="C19" s="7" t="s">
        <v>99</v>
      </c>
      <c r="D19" s="7" t="s">
        <v>181</v>
      </c>
      <c r="E19" s="6" t="s">
        <v>182</v>
      </c>
      <c r="F19" s="5"/>
    </row>
    <row r="20" spans="1:6">
      <c r="A20" s="6" t="s">
        <v>162</v>
      </c>
      <c r="B20" s="7">
        <v>3000</v>
      </c>
      <c r="C20" s="7" t="s">
        <v>99</v>
      </c>
      <c r="D20" s="7"/>
      <c r="E20" s="6" t="s">
        <v>105</v>
      </c>
      <c r="F20" s="5"/>
    </row>
    <row r="21" spans="1:6">
      <c r="A21" s="6" t="s">
        <v>168</v>
      </c>
      <c r="B21" s="7">
        <v>3681</v>
      </c>
      <c r="C21" s="7" t="s">
        <v>178</v>
      </c>
      <c r="D21" s="7"/>
      <c r="E21" s="6" t="s">
        <v>105</v>
      </c>
      <c r="F21" s="5"/>
    </row>
    <row r="22" spans="1:6">
      <c r="A22" s="6" t="s">
        <v>162</v>
      </c>
      <c r="B22" s="7">
        <v>4000</v>
      </c>
      <c r="C22" s="7" t="s">
        <v>183</v>
      </c>
      <c r="D22" s="7"/>
      <c r="E22" s="6" t="s">
        <v>105</v>
      </c>
      <c r="F22" s="5"/>
    </row>
    <row r="23" spans="1:6">
      <c r="A23" s="6" t="s">
        <v>162</v>
      </c>
      <c r="B23" s="7">
        <v>4000</v>
      </c>
      <c r="C23" s="7" t="s">
        <v>175</v>
      </c>
      <c r="D23" s="7"/>
      <c r="E23" s="6" t="s">
        <v>105</v>
      </c>
      <c r="F23" s="5"/>
    </row>
    <row r="24" spans="1:6">
      <c r="A24" s="6" t="s">
        <v>162</v>
      </c>
      <c r="B24" s="7">
        <v>4418.92</v>
      </c>
      <c r="C24" s="7" t="s">
        <v>177</v>
      </c>
      <c r="D24" s="7"/>
      <c r="E24" s="6" t="s">
        <v>105</v>
      </c>
      <c r="F24" s="5"/>
    </row>
    <row r="25" spans="1:6">
      <c r="A25" s="6" t="s">
        <v>168</v>
      </c>
      <c r="B25" s="7">
        <v>4530</v>
      </c>
      <c r="C25" s="7" t="s">
        <v>178</v>
      </c>
      <c r="D25" s="7"/>
      <c r="E25" s="6" t="s">
        <v>105</v>
      </c>
      <c r="F25" s="5"/>
    </row>
    <row r="26" spans="1:6">
      <c r="A26" s="6" t="s">
        <v>162</v>
      </c>
      <c r="B26" s="7">
        <v>5000</v>
      </c>
      <c r="C26" s="7" t="s">
        <v>183</v>
      </c>
      <c r="D26" s="7"/>
      <c r="E26" s="6" t="s">
        <v>105</v>
      </c>
      <c r="F26" s="5"/>
    </row>
    <row r="27" spans="1:6">
      <c r="A27" s="6" t="s">
        <v>162</v>
      </c>
      <c r="B27" s="7">
        <v>6000</v>
      </c>
      <c r="C27" s="7" t="s">
        <v>99</v>
      </c>
      <c r="D27" s="7"/>
      <c r="E27" s="6" t="s">
        <v>105</v>
      </c>
      <c r="F27" s="5"/>
    </row>
    <row r="28" ht="17.6" spans="1:6">
      <c r="A28" s="11" t="s">
        <v>184</v>
      </c>
      <c r="B28" s="12">
        <f>SUM(B3:B27)</f>
        <v>113689.96</v>
      </c>
      <c r="C28" s="11"/>
      <c r="D28" s="11"/>
      <c r="E28" s="13" t="s">
        <v>185</v>
      </c>
    </row>
    <row r="29" ht="19" customHeight="1" spans="1:6">
      <c r="A29" s="14" t="s">
        <v>186</v>
      </c>
      <c r="B29" s="14"/>
      <c r="C29" s="14"/>
      <c r="D29" s="14"/>
      <c r="E29" s="14"/>
    </row>
  </sheetData>
  <sheetProtection algorithmName="SHA-512" hashValue="TZx9tT8IVSNA2C546h9mjNORfUzDAKS2LP3EMOo5ZeNUXXDIrUQvgWh2sTHfprpK0icGrlP6SNyi42Ssz6JGzQ==" saltValue="HajH/BcxKsqaRzjsThBosw==" spinCount="100000" sheet="1" selectLockedCells="1" selectUnlockedCells="1" objects="1"/>
  <mergeCells count="2">
    <mergeCell ref="A1:E1"/>
    <mergeCell ref="A29:E29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2025年收支汇总表</vt:lpstr>
      <vt:lpstr>2025年支出明细</vt:lpstr>
      <vt:lpstr>2025年个人垫付现金支出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谷子</cp:lastModifiedBy>
  <dcterms:created xsi:type="dcterms:W3CDTF">2023-05-12T11:15:00Z</dcterms:created>
  <dcterms:modified xsi:type="dcterms:W3CDTF">2026-02-11T06:58:09Z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3E556653BF134A6BBB0CE7063FD04D09_12</vt:lpwstr>
  </property>
  <property fmtid="{D5CDD505-2E9C-101B-9397-08002B2CF9AE}" pid="4" name="CalculationRule">
    <vt:i4>0</vt:i4>
  </property>
</Properties>
</file>